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<sst xmlns="http://schemas.openxmlformats.org/spreadsheetml/2006/main" count="171" uniqueCount="123">
  <si>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</si>
  <si>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</si>
  <si>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</si>
  <si>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</si>
  <si>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</si>
  <si>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</si>
  <si>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</si>
  <si>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</si>
  <si>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</si>
  <si>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</si>
  <si>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</si>
  <si>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</si>
  <si>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</si>
  <si>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</si>
  <si>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</si>
  <si>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</si>
  <si>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</si>
  <si>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</si>
  <si>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</si>
  <si>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</si>
  <si>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</si>
  <si>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</si>
  <si>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</si>
  <si>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</si>
  <si>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</si>
  <si>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</si>
  <si>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</si>
  <si>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</si>
  <si>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</si>
  <si>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</si>
  <si>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</si>
  <si>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</si>
  <si>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</si>
  <si>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</si>
  <si>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</si>
  <si>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</si>
  <si>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</si>
  <si>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</si>
  <si>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</si>
  <si>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</si>
  <si>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</si>
  <si>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</si>
  <si>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</si>
  <si>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</si>
  <si>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</si>
  <si>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</si>
  <si>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</si>
  <si>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</si>
  <si>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</si>
  <si>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</si>
  <si>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</si>
  <si>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</si>
  <si>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</si>
  <si>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</si>
  <si>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</si>
  <si>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</si>
  <si>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</si>
  <si>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</si>
  <si>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</si>
  <si>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</si>
  <si>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</si>
  <si>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</si>
  <si>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</si>
  <si>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</si>
  <si>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</si>
  <si>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</si>
  <si>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</si>
  <si>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</si>
  <si>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</si>
  <si>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</si>
  <si>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</si>
  <si>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</si>
  <si>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</si>
  <si>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</si>
  <si>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</si>
  <si>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</si>
  <si>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</si>
  <si>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</si>
  <si>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</si>
  <si>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</si>
  <si>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</si>
  <si>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</si>
  <si>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</si>
  <si>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</si>
  <si>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</si>
  <si>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</si>
  <si>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</si>
  <si>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</si>
  <si>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</si>
  <si>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</si>
  <si>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</si>
  <si>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</si>
  <si>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</si>
  <si>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</si>
  <si>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</si>
  <si>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</si>
  <si>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</si>
  <si>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</si>
  <si>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</si>
  <si>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</si>
  <si>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</si>
  <si>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</si>
  <si>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</si>
  <si>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</si>
  <si>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</si>
  <si>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</si>
  <si>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</si>
  <si>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</si>
  <si>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</si>
  <si>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</si>
  <si>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</si>
  <si>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</si>
  <si>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</si>
  <si>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</si>
  <si>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</si>
  <si>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</si>
  <si>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</si>
  <si>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</si>
  <si>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</si>
  <si>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</si>
  <si>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</si>
  <si>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</si>
  <si>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13.05.2016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</si>
</sst>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20147986"/>
        <c:axId val="47114147"/>
      </c:bar3D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21374140"/>
        <c:axId val="58149533"/>
      </c:bar3D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53583750"/>
        <c:axId val="12491703"/>
      </c:bar3D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83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45316464"/>
        <c:axId val="5194993"/>
      </c:bar3D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46754938"/>
        <c:axId val="18141259"/>
      </c:bar3D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1259"/>
        <c:crosses val="autoZero"/>
        <c:auto val="1"/>
        <c:lblOffset val="100"/>
        <c:tickLblSkip val="2"/>
        <c:noMultiLvlLbl val="0"/>
      </c:catAx>
      <c:valAx>
        <c:axId val="18141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29053604"/>
        <c:axId val="60155845"/>
      </c:bar3D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4531694"/>
        <c:axId val="40785247"/>
      </c:bar3D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31522904"/>
        <c:axId val="15270681"/>
      </c:bar3D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218402"/>
        <c:axId val="28965619"/>
      </c:bar3D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</f>
        <v>146959.10000000006</v>
      </c>
      <c r="E6" s="3">
        <f>D6/D149*100</f>
        <v>33.871244690587666</v>
      </c>
      <c r="F6" s="3">
        <f>D6/B6*100</f>
        <v>75.89502294784977</v>
      </c>
      <c r="G6" s="3">
        <f aca="true" t="shared" si="0" ref="G6:G43">D6/C6*100</f>
        <v>34.24124286966487</v>
      </c>
      <c r="H6" s="51">
        <f>B6-D6</f>
        <v>46675.59999999995</v>
      </c>
      <c r="I6" s="51">
        <f aca="true" t="shared" si="1" ref="I6:I43">C6-D6</f>
        <v>282228.29999999993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</f>
        <v>60530.2</v>
      </c>
      <c r="E7" s="103">
        <f>D7/D6*100</f>
        <v>41.18846672305422</v>
      </c>
      <c r="F7" s="103">
        <f>D7/B7*100</f>
        <v>76.97537254024247</v>
      </c>
      <c r="G7" s="103">
        <f>D7/C7*100</f>
        <v>32.210912933971834</v>
      </c>
      <c r="H7" s="113">
        <f>B7-D7</f>
        <v>18105.600000000006</v>
      </c>
      <c r="I7" s="113">
        <f t="shared" si="1"/>
        <v>127388.09999999999</v>
      </c>
    </row>
    <row r="8" spans="1:9" ht="18">
      <c r="A8" s="26" t="s">
        <v>3</v>
      </c>
      <c r="B8" s="46">
        <v>129500.7</v>
      </c>
      <c r="C8" s="47">
        <v>298081.6</v>
      </c>
      <c r="D8" s="48">
        <f>3665.2+5419.3+4645.9+6727.5+3.3+4022.1+5553.6+3348.6+2163.6+10156.4+7.2+0.6+10315.5+1+3228.6+8514.3+1326+3.5+12.8+5216.4+5594.6+5651.4+7023.1+2.4+8.5+10209.4</f>
        <v>102820.79999999999</v>
      </c>
      <c r="E8" s="1">
        <f>D8/D6*100</f>
        <v>69.96558906525689</v>
      </c>
      <c r="F8" s="1">
        <f>D8/B8*100</f>
        <v>79.39787198061477</v>
      </c>
      <c r="G8" s="1">
        <f t="shared" si="0"/>
        <v>34.494178775207864</v>
      </c>
      <c r="H8" s="48">
        <f>B8-D8</f>
        <v>26679.90000000001</v>
      </c>
      <c r="I8" s="48">
        <f t="shared" si="1"/>
        <v>195260.8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</f>
        <v>22.5</v>
      </c>
      <c r="E9" s="12">
        <f>D9/D6*100</f>
        <v>0.015310382276429287</v>
      </c>
      <c r="F9" s="128">
        <f>D9/B9*100</f>
        <v>48.38709677419355</v>
      </c>
      <c r="G9" s="1">
        <f t="shared" si="0"/>
        <v>26.254375729288213</v>
      </c>
      <c r="H9" s="48">
        <f aca="true" t="shared" si="2" ref="H9:H43">B9-D9</f>
        <v>24</v>
      </c>
      <c r="I9" s="48">
        <f t="shared" si="1"/>
        <v>63.2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</f>
        <v>10186.900000000001</v>
      </c>
      <c r="E10" s="1">
        <f>D10/D6*100</f>
        <v>6.931792587189223</v>
      </c>
      <c r="F10" s="1">
        <f aca="true" t="shared" si="3" ref="F10:F41">D10/B10*100</f>
        <v>60.58978522444076</v>
      </c>
      <c r="G10" s="1">
        <f t="shared" si="0"/>
        <v>36.313179742557814</v>
      </c>
      <c r="H10" s="48">
        <f t="shared" si="2"/>
        <v>6626</v>
      </c>
      <c r="I10" s="48">
        <f t="shared" si="1"/>
        <v>17866</v>
      </c>
    </row>
    <row r="11" spans="1:9" ht="18">
      <c r="A11" s="26" t="s">
        <v>0</v>
      </c>
      <c r="B11" s="46">
        <v>33734.7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</f>
        <v>26011.299999999996</v>
      </c>
      <c r="E11" s="1">
        <f>D11/D6*100</f>
        <v>17.699686511417113</v>
      </c>
      <c r="F11" s="1">
        <f t="shared" si="3"/>
        <v>77.10547299961166</v>
      </c>
      <c r="G11" s="1">
        <f t="shared" si="0"/>
        <v>36.30084795435894</v>
      </c>
      <c r="H11" s="48">
        <f t="shared" si="2"/>
        <v>7723.4000000000015</v>
      </c>
      <c r="I11" s="48">
        <f t="shared" si="1"/>
        <v>45643.50000000001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</f>
        <v>4687.1</v>
      </c>
      <c r="E12" s="1">
        <f>D12/D6*100</f>
        <v>3.189390789682298</v>
      </c>
      <c r="F12" s="1">
        <f t="shared" si="3"/>
        <v>78.0636887512075</v>
      </c>
      <c r="G12" s="1">
        <f t="shared" si="0"/>
        <v>31.859026644915716</v>
      </c>
      <c r="H12" s="48">
        <f t="shared" si="2"/>
        <v>1317.0999999999995</v>
      </c>
      <c r="I12" s="48">
        <f t="shared" si="1"/>
        <v>10024.9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3230.500000000078</v>
      </c>
      <c r="E13" s="1">
        <f>D13/D6*100</f>
        <v>2.1982306641780447</v>
      </c>
      <c r="F13" s="1">
        <f t="shared" si="3"/>
        <v>42.86927558156603</v>
      </c>
      <c r="G13" s="1">
        <f t="shared" si="0"/>
        <v>19.46037444880889</v>
      </c>
      <c r="H13" s="48">
        <f t="shared" si="2"/>
        <v>4305.199999999938</v>
      </c>
      <c r="I13" s="48">
        <f t="shared" si="1"/>
        <v>13369.89999999996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</f>
        <v>86150.9</v>
      </c>
      <c r="E18" s="3">
        <f>D18/D149*100</f>
        <v>19.856124691933655</v>
      </c>
      <c r="F18" s="3">
        <f>D18/B18*100</f>
        <v>81.79017502819666</v>
      </c>
      <c r="G18" s="3">
        <f t="shared" si="0"/>
        <v>33.91882559803206</v>
      </c>
      <c r="H18" s="51">
        <f>B18-D18</f>
        <v>19180.70000000001</v>
      </c>
      <c r="I18" s="51">
        <f t="shared" si="1"/>
        <v>167840.5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</f>
        <v>64481.399999999994</v>
      </c>
      <c r="E19" s="103">
        <f>D19/D18*100</f>
        <v>74.84704164437052</v>
      </c>
      <c r="F19" s="103">
        <f t="shared" si="3"/>
        <v>80.14542200346774</v>
      </c>
      <c r="G19" s="103">
        <f t="shared" si="0"/>
        <v>33.77050382319053</v>
      </c>
      <c r="H19" s="113">
        <f t="shared" si="2"/>
        <v>15974.100000000006</v>
      </c>
      <c r="I19" s="113">
        <f t="shared" si="1"/>
        <v>126458.6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75.38272960584277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</f>
        <v>6762.399999999999</v>
      </c>
      <c r="E21" s="1">
        <f>D21/D18*100</f>
        <v>7.8494827099891005</v>
      </c>
      <c r="F21" s="1">
        <f t="shared" si="3"/>
        <v>63.85586538370741</v>
      </c>
      <c r="G21" s="1">
        <f t="shared" si="0"/>
        <v>32.27244310182733</v>
      </c>
      <c r="H21" s="48">
        <f t="shared" si="2"/>
        <v>3827.7000000000016</v>
      </c>
      <c r="I21" s="48">
        <f t="shared" si="1"/>
        <v>14191.7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</f>
        <v>1289.6000000000001</v>
      </c>
      <c r="E22" s="1">
        <f>D22/D18*100</f>
        <v>1.4969083317759888</v>
      </c>
      <c r="F22" s="1">
        <f t="shared" si="3"/>
        <v>78.70133040400343</v>
      </c>
      <c r="G22" s="1">
        <f t="shared" si="0"/>
        <v>32.915592536818195</v>
      </c>
      <c r="H22" s="48">
        <f t="shared" si="2"/>
        <v>348.9999999999998</v>
      </c>
      <c r="I22" s="48">
        <f t="shared" si="1"/>
        <v>2628.3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</f>
        <v>10901.6</v>
      </c>
      <c r="E23" s="1">
        <f>D23/D18*100</f>
        <v>12.654075581334611</v>
      </c>
      <c r="F23" s="1">
        <f t="shared" si="3"/>
        <v>77.01480727930372</v>
      </c>
      <c r="G23" s="1">
        <f t="shared" si="0"/>
        <v>39.20818287753017</v>
      </c>
      <c r="H23" s="48">
        <f t="shared" si="2"/>
        <v>3253.6000000000004</v>
      </c>
      <c r="I23" s="48">
        <f t="shared" si="1"/>
        <v>16902.800000000003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</f>
        <v>533.4999999999999</v>
      </c>
      <c r="E24" s="1">
        <f>D24/D18*100</f>
        <v>0.6192622479858015</v>
      </c>
      <c r="F24" s="1">
        <f t="shared" si="3"/>
        <v>80.37059355227477</v>
      </c>
      <c r="G24" s="1">
        <f t="shared" si="0"/>
        <v>33.519728575018846</v>
      </c>
      <c r="H24" s="48">
        <f t="shared" si="2"/>
        <v>130.30000000000007</v>
      </c>
      <c r="I24" s="48">
        <f t="shared" si="1"/>
        <v>1058.1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1720.9000000000015</v>
      </c>
      <c r="E25" s="1">
        <f>D25/D18*100</f>
        <v>1.9975415230717282</v>
      </c>
      <c r="F25" s="1">
        <f t="shared" si="3"/>
        <v>70.40461481814835</v>
      </c>
      <c r="G25" s="1">
        <f t="shared" si="0"/>
        <v>13.154615849137377</v>
      </c>
      <c r="H25" s="48">
        <f t="shared" si="2"/>
        <v>723.4000000000005</v>
      </c>
      <c r="I25" s="48">
        <f t="shared" si="1"/>
        <v>11361.200000000003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</f>
        <v>17164.9</v>
      </c>
      <c r="E33" s="3">
        <f>D33/D149*100</f>
        <v>3.956179154536657</v>
      </c>
      <c r="F33" s="3">
        <f>D33/B33*100</f>
        <v>81.14257350855631</v>
      </c>
      <c r="G33" s="3">
        <f t="shared" si="0"/>
        <v>34.13502554424455</v>
      </c>
      <c r="H33" s="51">
        <f t="shared" si="2"/>
        <v>3989.0999999999985</v>
      </c>
      <c r="I33" s="51">
        <f t="shared" si="1"/>
        <v>33120.399999999994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</f>
        <v>12072</v>
      </c>
      <c r="E34" s="1">
        <f>D34/D33*100</f>
        <v>70.32956789727875</v>
      </c>
      <c r="F34" s="1">
        <f t="shared" si="3"/>
        <v>86.71105652164543</v>
      </c>
      <c r="G34" s="1">
        <f t="shared" si="0"/>
        <v>34.47507753465499</v>
      </c>
      <c r="H34" s="48">
        <f t="shared" si="2"/>
        <v>1850.1000000000004</v>
      </c>
      <c r="I34" s="48">
        <f t="shared" si="1"/>
        <v>22944.6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</f>
        <v>1154.1</v>
      </c>
      <c r="E36" s="1">
        <f>D36/D33*100</f>
        <v>6.723604565130002</v>
      </c>
      <c r="F36" s="1">
        <f t="shared" si="3"/>
        <v>63.8329646017699</v>
      </c>
      <c r="G36" s="1">
        <f t="shared" si="0"/>
        <v>34.10057912776267</v>
      </c>
      <c r="H36" s="48">
        <f t="shared" si="2"/>
        <v>653.9000000000001</v>
      </c>
      <c r="I36" s="48">
        <f t="shared" si="1"/>
        <v>2230.3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</f>
        <v>78.5</v>
      </c>
      <c r="E37" s="17">
        <f>D37/D33*100</f>
        <v>0.4573286182849885</v>
      </c>
      <c r="F37" s="17">
        <f t="shared" si="3"/>
        <v>24.75559760327972</v>
      </c>
      <c r="G37" s="17">
        <f t="shared" si="0"/>
        <v>8.447218336382225</v>
      </c>
      <c r="H37" s="57">
        <f t="shared" si="2"/>
        <v>238.60000000000002</v>
      </c>
      <c r="I37" s="57">
        <f t="shared" si="1"/>
        <v>850.8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0.11884718233138554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3839.9000000000015</v>
      </c>
      <c r="E39" s="1">
        <f>D39/D33*100</f>
        <v>22.37065173697488</v>
      </c>
      <c r="F39" s="1">
        <f t="shared" si="3"/>
        <v>75.56924409107909</v>
      </c>
      <c r="G39" s="1">
        <f t="shared" si="0"/>
        <v>35.247195755539664</v>
      </c>
      <c r="H39" s="48">
        <f>B39-D39</f>
        <v>1241.3999999999978</v>
      </c>
      <c r="I39" s="48">
        <f t="shared" si="1"/>
        <v>7054.299999999997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</f>
        <v>293.09999999999997</v>
      </c>
      <c r="E43" s="3">
        <f>D43/D149*100</f>
        <v>0.06755391002538283</v>
      </c>
      <c r="F43" s="3">
        <f>D43/B43*100</f>
        <v>70.10284620904089</v>
      </c>
      <c r="G43" s="3">
        <f t="shared" si="0"/>
        <v>32.584769316286824</v>
      </c>
      <c r="H43" s="51">
        <f t="shared" si="2"/>
        <v>125.00000000000006</v>
      </c>
      <c r="I43" s="51">
        <f t="shared" si="1"/>
        <v>606.4000000000001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</f>
        <v>2731.8</v>
      </c>
      <c r="E45" s="3">
        <f>D45/D149*100</f>
        <v>0.629627333358379</v>
      </c>
      <c r="F45" s="3">
        <f>D45/B45*100</f>
        <v>85.48896886246284</v>
      </c>
      <c r="G45" s="3">
        <f aca="true" t="shared" si="4" ref="G45:G75">D45/C45*100</f>
        <v>35.28727911542834</v>
      </c>
      <c r="H45" s="51">
        <f>B45-D45</f>
        <v>463.6999999999998</v>
      </c>
      <c r="I45" s="51">
        <f aca="true" t="shared" si="5" ref="I45:I76">C45-D45</f>
        <v>5009.8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</f>
        <v>2347.4</v>
      </c>
      <c r="E46" s="1">
        <f>D46/D45*100</f>
        <v>85.92869170510285</v>
      </c>
      <c r="F46" s="1">
        <f aca="true" t="shared" si="6" ref="F46:F73">D46/B46*100</f>
        <v>86.50819974203058</v>
      </c>
      <c r="G46" s="1">
        <f t="shared" si="4"/>
        <v>34.757758824923</v>
      </c>
      <c r="H46" s="48">
        <f aca="true" t="shared" si="7" ref="H46:H73">B46-D46</f>
        <v>366.0999999999999</v>
      </c>
      <c r="I46" s="48">
        <f t="shared" si="5"/>
        <v>4406.200000000001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0.02928472069697635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0.8236327696024599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</f>
        <v>284.3</v>
      </c>
      <c r="E49" s="1">
        <f>D49/D45*100</f>
        <v>10.40705761768797</v>
      </c>
      <c r="F49" s="1">
        <f t="shared" si="6"/>
        <v>89.01064495929869</v>
      </c>
      <c r="G49" s="1">
        <f t="shared" si="4"/>
        <v>50.00879507475814</v>
      </c>
      <c r="H49" s="48">
        <f t="shared" si="7"/>
        <v>35.099999999999966</v>
      </c>
      <c r="I49" s="48">
        <f t="shared" si="5"/>
        <v>284.2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76.80000000000008</v>
      </c>
      <c r="E50" s="1">
        <f>D50/D45*100</f>
        <v>2.811333186909733</v>
      </c>
      <c r="F50" s="1">
        <f t="shared" si="6"/>
        <v>56.140350877193036</v>
      </c>
      <c r="G50" s="1">
        <f t="shared" si="4"/>
        <v>22.100719424460454</v>
      </c>
      <c r="H50" s="48">
        <f t="shared" si="7"/>
        <v>59.99999999999993</v>
      </c>
      <c r="I50" s="48">
        <f t="shared" si="5"/>
        <v>270.69999999999993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8+294.9+37.1+10.7+29.1+464+10.3+76.6+3.8+16.5+359.8+101.4+28.4+17.4+423.7+90.6+34.9+37+0.1+9.1+9.3+297.9+22+64.6+70.7+6+66.1+10+1+492.9+75.6+12.9+0.1+89.4+151.6+362.5+3.6+52.3+5.5+47.6+477.8+131.7+10.9+138.5+313.4+75.2</f>
        <v>5042.499999999999</v>
      </c>
      <c r="E51" s="3">
        <f>D51/D149*100</f>
        <v>1.1621992197304432</v>
      </c>
      <c r="F51" s="3">
        <f>D51/B51*100</f>
        <v>72.44867171448685</v>
      </c>
      <c r="G51" s="3">
        <f t="shared" si="4"/>
        <v>31.295577967416598</v>
      </c>
      <c r="H51" s="51">
        <f>B51-D51</f>
        <v>1917.6000000000013</v>
      </c>
      <c r="I51" s="51">
        <f t="shared" si="5"/>
        <v>11070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64.51958353991077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</f>
        <v>67.7</v>
      </c>
      <c r="E54" s="1">
        <f>D54/D51*100</f>
        <v>1.3425880019831435</v>
      </c>
      <c r="F54" s="1">
        <f t="shared" si="6"/>
        <v>55.58292282430214</v>
      </c>
      <c r="G54" s="1">
        <f t="shared" si="4"/>
        <v>23.588850174216027</v>
      </c>
      <c r="H54" s="48">
        <f t="shared" si="7"/>
        <v>54.099999999999994</v>
      </c>
      <c r="I54" s="48">
        <f t="shared" si="5"/>
        <v>219.3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</f>
        <v>327.59999999999997</v>
      </c>
      <c r="E55" s="1">
        <f>D55/D51*100</f>
        <v>6.496777392166584</v>
      </c>
      <c r="F55" s="1">
        <f t="shared" si="6"/>
        <v>60.588126502681696</v>
      </c>
      <c r="G55" s="1">
        <f t="shared" si="4"/>
        <v>35.10877719429857</v>
      </c>
      <c r="H55" s="48">
        <f t="shared" si="7"/>
        <v>213.10000000000008</v>
      </c>
      <c r="I55" s="48">
        <f t="shared" si="5"/>
        <v>605.5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1393.7999999999995</v>
      </c>
      <c r="E56" s="1">
        <f>D56/D51*100</f>
        <v>27.64105106593951</v>
      </c>
      <c r="F56" s="1">
        <f t="shared" si="6"/>
        <v>65.83223124881916</v>
      </c>
      <c r="G56" s="1">
        <f t="shared" si="4"/>
        <v>30.621526023244062</v>
      </c>
      <c r="H56" s="48">
        <f t="shared" si="7"/>
        <v>723.4000000000012</v>
      </c>
      <c r="I56" s="48">
        <f>C56-D56</f>
        <v>3157.8999999999996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</f>
        <v>758.6</v>
      </c>
      <c r="E58" s="3">
        <f>D58/D149*100</f>
        <v>0.17484270264502022</v>
      </c>
      <c r="F58" s="3">
        <f>D58/B58*100</f>
        <v>60.07285397529301</v>
      </c>
      <c r="G58" s="3">
        <f t="shared" si="4"/>
        <v>12.609288255044712</v>
      </c>
      <c r="H58" s="51">
        <f>B58-D58</f>
        <v>504.19999999999993</v>
      </c>
      <c r="I58" s="51">
        <f t="shared" si="5"/>
        <v>5257.599999999999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73.74110203005536</v>
      </c>
      <c r="F59" s="1">
        <f t="shared" si="6"/>
        <v>83.13270916926734</v>
      </c>
      <c r="G59" s="1">
        <f t="shared" si="4"/>
        <v>34.05576525021307</v>
      </c>
      <c r="H59" s="48">
        <f t="shared" si="7"/>
        <v>113.5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</f>
        <v>175.2</v>
      </c>
      <c r="E61" s="1">
        <f>D61/D58*100</f>
        <v>23.095175322963353</v>
      </c>
      <c r="F61" s="1">
        <f t="shared" si="6"/>
        <v>48.51841595126003</v>
      </c>
      <c r="G61" s="1">
        <f t="shared" si="4"/>
        <v>27.9203187250996</v>
      </c>
      <c r="H61" s="48">
        <f t="shared" si="7"/>
        <v>185.90000000000003</v>
      </c>
      <c r="I61" s="48">
        <f t="shared" si="5"/>
        <v>452.3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24.000000000000057</v>
      </c>
      <c r="E63" s="1">
        <f>D63/D58*100</f>
        <v>3.163722646981289</v>
      </c>
      <c r="F63" s="1">
        <f t="shared" si="6"/>
        <v>38.15580286168533</v>
      </c>
      <c r="G63" s="1">
        <f t="shared" si="4"/>
        <v>12.115093387178245</v>
      </c>
      <c r="H63" s="48">
        <f t="shared" si="7"/>
        <v>38.89999999999989</v>
      </c>
      <c r="I63" s="48">
        <f t="shared" si="5"/>
        <v>174.09999999999957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129.3</v>
      </c>
      <c r="E68" s="39">
        <f>D68/D149*100</f>
        <v>0.0298011619456909</v>
      </c>
      <c r="F68" s="3">
        <f>D68/B68*100</f>
        <v>48.354525056095746</v>
      </c>
      <c r="G68" s="3">
        <f t="shared" si="4"/>
        <v>22.94994675186369</v>
      </c>
      <c r="H68" s="51">
        <f>B68-D68</f>
        <v>138.09999999999997</v>
      </c>
      <c r="I68" s="51">
        <f t="shared" si="5"/>
        <v>434.09999999999997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</f>
        <v>129.3</v>
      </c>
      <c r="E69" s="1">
        <f>D69/D68*100</f>
        <v>100</v>
      </c>
      <c r="F69" s="1">
        <f t="shared" si="6"/>
        <v>92.68817204301077</v>
      </c>
      <c r="G69" s="1">
        <f t="shared" si="4"/>
        <v>75.6140350877193</v>
      </c>
      <c r="H69" s="48">
        <f t="shared" si="7"/>
        <v>10.199999999999989</v>
      </c>
      <c r="I69" s="48">
        <f t="shared" si="5"/>
        <v>41.69999999999999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127.9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</f>
        <v>19560.300000000003</v>
      </c>
      <c r="E89" s="3">
        <f>D89/D149*100</f>
        <v>4.508272761069588</v>
      </c>
      <c r="F89" s="3">
        <f aca="true" t="shared" si="10" ref="F89:F95">D89/B89*100</f>
        <v>75.12126367696817</v>
      </c>
      <c r="G89" s="3">
        <f t="shared" si="8"/>
        <v>34.89016722408027</v>
      </c>
      <c r="H89" s="51">
        <f aca="true" t="shared" si="11" ref="H89:H95">B89-D89</f>
        <v>6477.999999999996</v>
      </c>
      <c r="I89" s="51">
        <f t="shared" si="9"/>
        <v>36502.2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</f>
        <v>17408.4</v>
      </c>
      <c r="E90" s="1">
        <f>D90/D89*100</f>
        <v>88.99863499026088</v>
      </c>
      <c r="F90" s="1">
        <f t="shared" si="10"/>
        <v>78.72544408668284</v>
      </c>
      <c r="G90" s="1">
        <f t="shared" si="8"/>
        <v>36.56389608261974</v>
      </c>
      <c r="H90" s="48">
        <f t="shared" si="11"/>
        <v>4704.399999999998</v>
      </c>
      <c r="I90" s="48">
        <f t="shared" si="9"/>
        <v>30202.5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9.8+96.8+35.3+50.2+1.4+30+1.1+18.1+138.1+43.8+4.2+9.3+27.5+5.8+0.2+2.4+1+11.7+14.7+34.3+26.9+2.8+30.4+0.1+1.4+0.2+22+131.7</f>
        <v>751.1999999999998</v>
      </c>
      <c r="E91" s="1">
        <f>D91/D89*100</f>
        <v>3.840431895216329</v>
      </c>
      <c r="F91" s="1">
        <f t="shared" si="10"/>
        <v>57.58086769891153</v>
      </c>
      <c r="G91" s="1">
        <f t="shared" si="8"/>
        <v>30.339256865912756</v>
      </c>
      <c r="H91" s="48">
        <f t="shared" si="11"/>
        <v>553.4000000000001</v>
      </c>
      <c r="I91" s="48">
        <f t="shared" si="9"/>
        <v>1724.8000000000002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1400.7000000000016</v>
      </c>
      <c r="E93" s="1">
        <f>D93/D89*100</f>
        <v>7.160933114522791</v>
      </c>
      <c r="F93" s="1">
        <f t="shared" si="10"/>
        <v>53.44347361593352</v>
      </c>
      <c r="G93" s="1">
        <f>D93/C93*100</f>
        <v>23.440323984202458</v>
      </c>
      <c r="H93" s="48">
        <f t="shared" si="11"/>
        <v>1220.1999999999985</v>
      </c>
      <c r="I93" s="48">
        <f>C93-D93</f>
        <v>4574.899999999997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</f>
        <v>32505.600000000002</v>
      </c>
      <c r="E94" s="115">
        <f>D94/D149*100</f>
        <v>7.4919153112285395</v>
      </c>
      <c r="F94" s="118">
        <f t="shared" si="10"/>
        <v>71.10551114961086</v>
      </c>
      <c r="G94" s="114">
        <f>D94/C94*100</f>
        <v>40.87407671937048</v>
      </c>
      <c r="H94" s="120">
        <f t="shared" si="11"/>
        <v>13208.999999999996</v>
      </c>
      <c r="I94" s="130">
        <f>C94-D94</f>
        <v>47020.59999999999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57.3+368.5+61.1+0.1+320+59+0.8+309+245.5+61.2+0.4-0.1+489+12.5</f>
        <v>1984.3000000000002</v>
      </c>
      <c r="E95" s="125">
        <f>D95/D94*100</f>
        <v>6.1044866115377046</v>
      </c>
      <c r="F95" s="126">
        <f t="shared" si="10"/>
        <v>89.51594712861463</v>
      </c>
      <c r="G95" s="127">
        <f>D95/C95*100</f>
        <v>37.134836717507255</v>
      </c>
      <c r="H95" s="131">
        <f t="shared" si="11"/>
        <v>232.39999999999964</v>
      </c>
      <c r="I95" s="132">
        <f>C95-D95</f>
        <v>3359.2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40+388.7+47.5+2+10.9+26+40+10.7+4.9+126.7+451+1.9+19.2+1.6+31.5+41+134.3+2+40+303.9+42.9+136.5+32.6+15.2+0.1+18+62.7+4.9+159.7+3.3+4.9+45.5+355.5+2+11.4+51.9+80.1+8.7+15.5+6+0.2+15+38.8+236.4</f>
        <v>3071.6000000000004</v>
      </c>
      <c r="E101" s="22">
        <f>D101/D149*100</f>
        <v>0.7079446947593516</v>
      </c>
      <c r="F101" s="22">
        <f>D101/B101*100</f>
        <v>68.49981044133717</v>
      </c>
      <c r="G101" s="22">
        <f aca="true" t="shared" si="12" ref="G101:G147">D101/C101*100</f>
        <v>29.116623851819558</v>
      </c>
      <c r="H101" s="87">
        <f aca="true" t="shared" si="13" ref="H101:H106">B101-D101</f>
        <v>1412.5</v>
      </c>
      <c r="I101" s="87">
        <f aca="true" t="shared" si="14" ref="I101:I147">C101-D101</f>
        <v>7477.699999999999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0.4883448365672613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39.8+388.5+20.6+2+26+40+4.1+126.5+407.9+18+31.2+40.6+134.1+2+40+303.9+135.8+32.6+7.9+0.1+62.1+159.2+45.1+355.5+2+51.4+35.4+235.2</f>
        <v>2747.4999999999995</v>
      </c>
      <c r="E103" s="1">
        <f>D103/D101*100</f>
        <v>89.44849589790334</v>
      </c>
      <c r="F103" s="1">
        <f aca="true" t="shared" si="15" ref="F103:F147">D103/B103*100</f>
        <v>74.41362873083797</v>
      </c>
      <c r="G103" s="1">
        <f t="shared" si="12"/>
        <v>31.546737395657516</v>
      </c>
      <c r="H103" s="48">
        <f t="shared" si="13"/>
        <v>944.7000000000003</v>
      </c>
      <c r="I103" s="48">
        <f t="shared" si="14"/>
        <v>5961.799999999999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309.1000000000008</v>
      </c>
      <c r="E105" s="92">
        <f>D105/D101*100</f>
        <v>10.063159265529391</v>
      </c>
      <c r="F105" s="92">
        <f t="shared" si="15"/>
        <v>42.2787580358365</v>
      </c>
      <c r="G105" s="92">
        <f t="shared" si="12"/>
        <v>18.706124425078727</v>
      </c>
      <c r="H105" s="132">
        <f>B105-D105</f>
        <v>421.99999999999955</v>
      </c>
      <c r="I105" s="132">
        <f t="shared" si="14"/>
        <v>1343.2999999999988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176721.6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119508</v>
      </c>
      <c r="E106" s="90">
        <f>D106/D149*100</f>
        <v>27.54429436817964</v>
      </c>
      <c r="F106" s="90">
        <f>D106/B106*100</f>
        <v>67.62501018551212</v>
      </c>
      <c r="G106" s="90">
        <f t="shared" si="12"/>
        <v>25.184376279549358</v>
      </c>
      <c r="H106" s="89">
        <f t="shared" si="13"/>
        <v>57213.600000000006</v>
      </c>
      <c r="I106" s="89">
        <f t="shared" si="14"/>
        <v>355024.3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</f>
        <v>562.5999999999999</v>
      </c>
      <c r="E107" s="6">
        <f>D107/D106*100</f>
        <v>0.4707634635338219</v>
      </c>
      <c r="F107" s="6">
        <f t="shared" si="15"/>
        <v>55.868917576961266</v>
      </c>
      <c r="G107" s="6">
        <f t="shared" si="12"/>
        <v>25.971747761056225</v>
      </c>
      <c r="H107" s="65">
        <f aca="true" t="shared" si="16" ref="H107:H147">B107-D107</f>
        <v>444.4000000000001</v>
      </c>
      <c r="I107" s="65">
        <f t="shared" si="14"/>
        <v>1603.6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57.41201564166371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0.1481072396826991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</f>
        <v>447.50000000000006</v>
      </c>
      <c r="E113" s="6">
        <f>D113/D106*100</f>
        <v>0.3744519195367675</v>
      </c>
      <c r="F113" s="6">
        <f t="shared" si="15"/>
        <v>55.8537194208687</v>
      </c>
      <c r="G113" s="6">
        <f t="shared" si="12"/>
        <v>24.91925604187549</v>
      </c>
      <c r="H113" s="65">
        <f t="shared" si="16"/>
        <v>353.7</v>
      </c>
      <c r="I113" s="65">
        <f t="shared" si="14"/>
        <v>1348.3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</f>
        <v>83.49999999999999</v>
      </c>
      <c r="E117" s="6">
        <f>D117/D106*100</f>
        <v>0.06986979951132977</v>
      </c>
      <c r="F117" s="6">
        <f t="shared" si="15"/>
        <v>77.386468952734</v>
      </c>
      <c r="G117" s="6">
        <f t="shared" si="12"/>
        <v>36.367595818815325</v>
      </c>
      <c r="H117" s="65">
        <f t="shared" si="16"/>
        <v>24.40000000000002</v>
      </c>
      <c r="I117" s="65">
        <f t="shared" si="14"/>
        <v>146.10000000000002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80.47904191616769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6101</v>
      </c>
      <c r="C123" s="57">
        <f>5096.9+1707.5</f>
        <v>6804.4</v>
      </c>
      <c r="D123" s="80">
        <f>3776+7.6+1124+100+14.3+14.5+0.1</f>
        <v>5036.500000000001</v>
      </c>
      <c r="E123" s="17">
        <f>D123/D106*100</f>
        <v>4.214362218428892</v>
      </c>
      <c r="F123" s="6">
        <f t="shared" si="15"/>
        <v>82.55204064907393</v>
      </c>
      <c r="G123" s="6">
        <f t="shared" si="12"/>
        <v>74.01828228793136</v>
      </c>
      <c r="H123" s="65">
        <f t="shared" si="16"/>
        <v>1064.499999999999</v>
      </c>
      <c r="I123" s="65">
        <f t="shared" si="14"/>
        <v>1767.8999999999987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0.018994544298289652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</f>
        <v>61.6</v>
      </c>
      <c r="E127" s="17">
        <f>D127/D106*100</f>
        <v>0.05154466646584329</v>
      </c>
      <c r="F127" s="6">
        <f t="shared" si="15"/>
        <v>16.99310344827586</v>
      </c>
      <c r="G127" s="6">
        <f t="shared" si="12"/>
        <v>6.266531027466939</v>
      </c>
      <c r="H127" s="65">
        <f t="shared" si="16"/>
        <v>300.9</v>
      </c>
      <c r="I127" s="65">
        <f t="shared" si="14"/>
        <v>921.4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17.857142857142858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</f>
        <v>3.0999999999999996</v>
      </c>
      <c r="E131" s="17">
        <f>D131/D106*100</f>
        <v>0.002593968604612243</v>
      </c>
      <c r="F131" s="6">
        <f t="shared" si="15"/>
        <v>12.204724409448819</v>
      </c>
      <c r="G131" s="6">
        <f t="shared" si="12"/>
        <v>4.83619344773791</v>
      </c>
      <c r="H131" s="65">
        <f t="shared" si="16"/>
        <v>22.299999999999997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0.008200287846838706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</f>
        <v>74.9</v>
      </c>
      <c r="E135" s="17">
        <f>D135/D106*100</f>
        <v>0.06267362854369583</v>
      </c>
      <c r="F135" s="6">
        <f t="shared" si="15"/>
        <v>42.46031746031746</v>
      </c>
      <c r="G135" s="6">
        <f>D135/C135*100</f>
        <v>20.59389606818807</v>
      </c>
      <c r="H135" s="65">
        <f t="shared" si="16"/>
        <v>101.5</v>
      </c>
      <c r="I135" s="65">
        <f t="shared" si="14"/>
        <v>288.79999999999995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55.80774365821094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</f>
        <v>396.99999999999994</v>
      </c>
      <c r="E137" s="17">
        <f>D137/D106*100</f>
        <v>0.3321953342035679</v>
      </c>
      <c r="F137" s="6">
        <f t="shared" si="15"/>
        <v>83.21106686229301</v>
      </c>
      <c r="G137" s="6">
        <f t="shared" si="12"/>
        <v>34.2182382347871</v>
      </c>
      <c r="H137" s="65">
        <f t="shared" si="16"/>
        <v>80.10000000000008</v>
      </c>
      <c r="I137" s="65">
        <f t="shared" si="14"/>
        <v>763.2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84.65994962216627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5.088161209068011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0.28868360277136257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18612.8</v>
      </c>
      <c r="C142" s="57">
        <f>16744+15000</f>
        <v>31744</v>
      </c>
      <c r="D142" s="80">
        <f>112.8+55.6+128.7+0.1+105.3+21.7+331.5+41.9+106.9+1197.5+64.4+33.5+768.6+5.6+65.8+1473+34.4+335.2+312.9+1166.8+460.5+1222.9+80.6+345.1+0.1+100+568+208.9</f>
        <v>9348.3</v>
      </c>
      <c r="E142" s="17">
        <f>D142/D106*100</f>
        <v>7.8223215182247205</v>
      </c>
      <c r="F142" s="107">
        <f t="shared" si="17"/>
        <v>50.22511390011175</v>
      </c>
      <c r="G142" s="6">
        <f t="shared" si="12"/>
        <v>29.449029737903228</v>
      </c>
      <c r="H142" s="65">
        <f t="shared" si="16"/>
        <v>9264.5</v>
      </c>
      <c r="I142" s="65">
        <f t="shared" si="14"/>
        <v>22395.7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1.7521839542122701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0.5043177025805804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26548.7+545.5+173+4155.7+7306.3+113.6+824.5+6.1+72.3+8+1047.4+410+6261.9+444+5000+62+300+4421.1+9632.9+10381.2+4798+2674.1+4582.7</f>
        <v>89769</v>
      </c>
      <c r="E146" s="17">
        <f>D146/D106*100</f>
        <v>75.11547344110855</v>
      </c>
      <c r="F146" s="6">
        <f t="shared" si="17"/>
        <v>68.89964271871486</v>
      </c>
      <c r="G146" s="6">
        <f t="shared" si="12"/>
        <v>23.12111483288711</v>
      </c>
      <c r="H146" s="65">
        <f t="shared" si="16"/>
        <v>40520.5</v>
      </c>
      <c r="I146" s="65">
        <f t="shared" si="14"/>
        <v>298486.5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8.763262710446165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181891.2</v>
      </c>
      <c r="C148" s="81">
        <f>C43+C68+C71+C76+C78+C86+C101+C106+C99+C83+C97</f>
        <v>488352.5</v>
      </c>
      <c r="D148" s="57">
        <f>D43+D68+D71+D76+D78+D86+D101+D106+D99+D83+D97</f>
        <v>123002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585182.7999999999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433875.7</v>
      </c>
      <c r="E149" s="35">
        <v>100</v>
      </c>
      <c r="F149" s="3">
        <f>D149/B149*100</f>
        <v>74.1436180284178</v>
      </c>
      <c r="G149" s="3">
        <f aca="true" t="shared" si="18" ref="G149:G155">D149/C149*100</f>
        <v>31.275378879294063</v>
      </c>
      <c r="H149" s="51">
        <f aca="true" t="shared" si="19" ref="H149:H155">B149-D149</f>
        <v>151307.09999999992</v>
      </c>
      <c r="I149" s="51">
        <f aca="true" t="shared" si="20" ref="I149:I155">C149-D149</f>
        <v>953399.9000000001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249457.49999999994</v>
      </c>
      <c r="C150" s="64">
        <f>C8+C20+C34+C52+C59+C90+C114+C118+C46+C138+C130+C102</f>
        <v>587319.2999999998</v>
      </c>
      <c r="D150" s="64">
        <f>D8+D20+D34+D52+D59+D90+D114+D118+D46+D138+D130+D102</f>
        <v>203822.59999999998</v>
      </c>
      <c r="E150" s="6">
        <f>D150/D149*100</f>
        <v>46.977187245102684</v>
      </c>
      <c r="F150" s="6">
        <f aca="true" t="shared" si="21" ref="F150:F161">D150/B150*100</f>
        <v>81.70634276379745</v>
      </c>
      <c r="G150" s="6">
        <f t="shared" si="18"/>
        <v>34.70388253885068</v>
      </c>
      <c r="H150" s="65">
        <f t="shared" si="19"/>
        <v>45634.899999999965</v>
      </c>
      <c r="I150" s="76">
        <f t="shared" si="20"/>
        <v>383496.69999999984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55169.19999999998</v>
      </c>
      <c r="C151" s="65">
        <f>C11+C23+C36+C55+C61+C91+C49+C139+C108+C111+C95+C136</f>
        <v>114263.80000000002</v>
      </c>
      <c r="D151" s="65">
        <f>D11+D23+D36+D55+D61+D91+D49+D139+D108+D111+D95+D136</f>
        <v>41974.59999999999</v>
      </c>
      <c r="E151" s="6">
        <f>D151/D149*100</f>
        <v>9.67433760406494</v>
      </c>
      <c r="F151" s="6">
        <f t="shared" si="21"/>
        <v>76.08339435772135</v>
      </c>
      <c r="G151" s="6">
        <f t="shared" si="18"/>
        <v>36.73481890152435</v>
      </c>
      <c r="H151" s="65">
        <f t="shared" si="19"/>
        <v>13194.599999999991</v>
      </c>
      <c r="I151" s="76">
        <f t="shared" si="20"/>
        <v>72289.20000000003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11566.700000000003</v>
      </c>
      <c r="E152" s="6">
        <f>D152/D149*100</f>
        <v>2.6659017778594194</v>
      </c>
      <c r="F152" s="6">
        <f t="shared" si="21"/>
        <v>61.64238283539933</v>
      </c>
      <c r="G152" s="6">
        <f t="shared" si="18"/>
        <v>35.41516765002159</v>
      </c>
      <c r="H152" s="65">
        <f t="shared" si="19"/>
        <v>7197.499999999998</v>
      </c>
      <c r="I152" s="76">
        <f t="shared" si="20"/>
        <v>21093.6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7999.5</v>
      </c>
      <c r="E153" s="6">
        <f>D153/D149*100</f>
        <v>1.843730819679461</v>
      </c>
      <c r="F153" s="6">
        <f t="shared" si="21"/>
        <v>74.78055210193226</v>
      </c>
      <c r="G153" s="6">
        <f t="shared" si="18"/>
        <v>27.450354646434487</v>
      </c>
      <c r="H153" s="65">
        <f t="shared" si="19"/>
        <v>2697.800000000001</v>
      </c>
      <c r="I153" s="76">
        <f t="shared" si="20"/>
        <v>21142.2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6785.699999999999</v>
      </c>
      <c r="E154" s="6">
        <f>D154/D149*100</f>
        <v>1.5639732762171281</v>
      </c>
      <c r="F154" s="6">
        <f t="shared" si="21"/>
        <v>63.3147964991509</v>
      </c>
      <c r="G154" s="6">
        <f t="shared" si="18"/>
        <v>32.10934505586023</v>
      </c>
      <c r="H154" s="65">
        <f t="shared" si="19"/>
        <v>3931.7000000000007</v>
      </c>
      <c r="I154" s="76">
        <f t="shared" si="20"/>
        <v>14347.4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240377.19999999998</v>
      </c>
      <c r="C155" s="64">
        <f>C149-C150-C151-C152-C153-C154</f>
        <v>602757.4000000003</v>
      </c>
      <c r="D155" s="64">
        <f>D149-D150-D151-D152-D153-D154</f>
        <v>161726.60000000003</v>
      </c>
      <c r="E155" s="6">
        <f>D155/D149*100</f>
        <v>37.27486927707637</v>
      </c>
      <c r="F155" s="6">
        <f t="shared" si="21"/>
        <v>67.28034106396116</v>
      </c>
      <c r="G155" s="40">
        <f t="shared" si="18"/>
        <v>26.831126420015742</v>
      </c>
      <c r="H155" s="65">
        <f t="shared" si="19"/>
        <v>78650.59999999995</v>
      </c>
      <c r="I155" s="65">
        <f t="shared" si="20"/>
        <v>441030.8000000002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33+3.1+31.8+118.6+8.5</f>
        <v>195</v>
      </c>
      <c r="E157" s="14"/>
      <c r="F157" s="6">
        <f t="shared" si="21"/>
        <v>1.7466388398735255</v>
      </c>
      <c r="G157" s="6">
        <f aca="true" t="shared" si="22" ref="G157:G166">D157/C157*100</f>
        <v>0.7188781077653582</v>
      </c>
      <c r="H157" s="6">
        <f>B157-D157</f>
        <v>10969.3</v>
      </c>
      <c r="I157" s="6">
        <f aca="true" t="shared" si="23" ref="I157:I166">C157-D157</f>
        <v>26930.6</v>
      </c>
      <c r="K157" s="43"/>
      <c r="L157" s="43"/>
    </row>
    <row r="158" spans="1:12" ht="18.75">
      <c r="A158" s="20" t="s">
        <v>22</v>
      </c>
      <c r="B158" s="85">
        <v>18441</v>
      </c>
      <c r="C158" s="64">
        <v>40292</v>
      </c>
      <c r="D158" s="64">
        <f>100+49.9+293.6+174.2+159.5+52+404.4</f>
        <v>1233.6</v>
      </c>
      <c r="E158" s="6"/>
      <c r="F158" s="6">
        <f t="shared" si="21"/>
        <v>6.689442004229705</v>
      </c>
      <c r="G158" s="6">
        <f t="shared" si="22"/>
        <v>3.061649955326119</v>
      </c>
      <c r="H158" s="6">
        <f aca="true" t="shared" si="24" ref="H158:H165">B158-D158</f>
        <v>17207.4</v>
      </c>
      <c r="I158" s="6">
        <f t="shared" si="23"/>
        <v>39058.4</v>
      </c>
      <c r="K158" s="43"/>
      <c r="L158" s="43"/>
    </row>
    <row r="159" spans="1:12" ht="18.75">
      <c r="A159" s="20" t="s">
        <v>58</v>
      </c>
      <c r="B159" s="85">
        <v>157087.7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12.5+3344.4+45.2+21.2+85.3+173+1150+146+881.8+6.7+72.3+7.9+1090.6+406.5+1979.4+513.5+90.2+25+189.9+299.5+4617.2+143.8+383.9+349+1337.3+105+3537.4+179.7</f>
        <v>21194.2</v>
      </c>
      <c r="E159" s="6"/>
      <c r="F159" s="6">
        <f t="shared" si="21"/>
        <v>13.491953857622207</v>
      </c>
      <c r="G159" s="6">
        <f t="shared" si="22"/>
        <v>6.281410088275</v>
      </c>
      <c r="H159" s="6">
        <f t="shared" si="24"/>
        <v>135893.5</v>
      </c>
      <c r="I159" s="6">
        <f t="shared" si="23"/>
        <v>316217.3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</f>
        <v>2226.6</v>
      </c>
      <c r="E161" s="17"/>
      <c r="F161" s="6">
        <f t="shared" si="21"/>
        <v>27.43131698903536</v>
      </c>
      <c r="G161" s="6">
        <f t="shared" si="22"/>
        <v>16.273817615716883</v>
      </c>
      <c r="H161" s="6">
        <f t="shared" si="24"/>
        <v>5890.4</v>
      </c>
      <c r="I161" s="6">
        <f t="shared" si="23"/>
        <v>11455.5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780845.3</v>
      </c>
      <c r="C166" s="87">
        <f>C149+C157+C161+C162+C158+C165+C164+C159+C163+C160</f>
        <v>1807905.1000000003</v>
      </c>
      <c r="D166" s="87">
        <f>D149+D157+D161+D162+D158+D165+D164+D159+D163+D160</f>
        <v>459133.5</v>
      </c>
      <c r="E166" s="22"/>
      <c r="F166" s="3">
        <f>D166/B166*100</f>
        <v>58.799547106193764</v>
      </c>
      <c r="G166" s="3">
        <f t="shared" si="22"/>
        <v>25.395884994184705</v>
      </c>
      <c r="H166" s="3">
        <f>B166-D166</f>
        <v>321711.80000000005</v>
      </c>
      <c r="I166" s="3">
        <f t="shared" si="23"/>
        <v>1348771.6000000003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433875.7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433875.7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2016-05-13T05:03:15Z</dcterms:modified>
  <cp:category/>
  <cp:version/>
  <cp:contentType/>
  <cp:contentStatus/>
</cp:coreProperties>
</file>